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oti02\ailaine\Omat tiedostot\E-asiat\Tilastot\"/>
    </mc:Choice>
  </mc:AlternateContent>
  <bookViews>
    <workbookView xWindow="285" yWindow="90" windowWidth="11460" windowHeight="4980"/>
  </bookViews>
  <sheets>
    <sheet name="2016" sheetId="1" r:id="rId1"/>
    <sheet name="Taustatietoja" sheetId="2" r:id="rId2"/>
  </sheets>
  <calcPr calcId="152511"/>
</workbook>
</file>

<file path=xl/calcChain.xml><?xml version="1.0" encoding="utf-8"?>
<calcChain xmlns="http://schemas.openxmlformats.org/spreadsheetml/2006/main">
  <c r="E25" i="2" l="1"/>
  <c r="F17" i="2" l="1"/>
  <c r="G11" i="2"/>
  <c r="E11" i="2"/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5" i="1"/>
  <c r="M5" i="1"/>
  <c r="L5" i="1"/>
  <c r="K5" i="1"/>
  <c r="J5" i="1"/>
  <c r="H5" i="1"/>
  <c r="G5" i="1"/>
  <c r="F5" i="1"/>
  <c r="E5" i="1"/>
  <c r="D23" i="1" l="1"/>
  <c r="D22" i="1"/>
  <c r="D21" i="1"/>
  <c r="D18" i="1"/>
  <c r="D17" i="1"/>
  <c r="D14" i="1"/>
  <c r="D13" i="1"/>
  <c r="D10" i="1"/>
  <c r="D9" i="1"/>
  <c r="D6" i="1"/>
  <c r="D5" i="1"/>
  <c r="C23" i="1"/>
  <c r="D20" i="1" s="1"/>
  <c r="D7" i="1" l="1"/>
  <c r="D11" i="1"/>
  <c r="D15" i="1"/>
  <c r="D19" i="1"/>
  <c r="D8" i="1"/>
  <c r="D12" i="1"/>
  <c r="D16" i="1"/>
</calcChain>
</file>

<file path=xl/sharedStrings.xml><?xml version="1.0" encoding="utf-8"?>
<sst xmlns="http://schemas.openxmlformats.org/spreadsheetml/2006/main" count="56" uniqueCount="55">
  <si>
    <t>Kunta</t>
  </si>
  <si>
    <t>Asukasluku %-osuus</t>
  </si>
  <si>
    <t>e-kirjojen hankinnat</t>
  </si>
  <si>
    <t>e-kirjojen käyttökerrat</t>
  </si>
  <si>
    <t>e-musiikin kirjautumiset</t>
  </si>
  <si>
    <t>e-musiikin käyttökerrat</t>
  </si>
  <si>
    <t>e-kuvatallenteiden käyttökerrat</t>
  </si>
  <si>
    <t>Kaarina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</si>
  <si>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</si>
  <si>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</si>
  <si>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</si>
  <si>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</si>
  <si>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</si>
  <si>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</si>
  <si>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</si>
  <si>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</si>
  <si>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</si>
  <si>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</si>
  <si>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</si>
  <si>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Sauvo</t>
  </si>
  <si>
    <t>Taivassalo</t>
  </si>
  <si>
    <t>Turku</t>
  </si>
  <si>
    <t>Uusikaupunki</t>
  </si>
  <si>
    <t>Vehmaa</t>
  </si>
  <si>
    <t>Yhteensä</t>
  </si>
  <si>
    <t>Salo</t>
  </si>
  <si>
    <r>
      <rPr>
        <b/>
        <sz val="11"/>
        <color theme="1"/>
        <rFont val="Arial"/>
        <family val="2"/>
        <scheme val="minor"/>
      </rPr>
      <t>OKM:lle ilmoitettavat tiedot 2016</t>
    </r>
    <r>
      <rPr>
        <sz val="11"/>
        <color theme="1"/>
        <rFont val="Arial"/>
        <family val="2"/>
        <scheme val="minor"/>
      </rPr>
      <t>, Vaskin yhteiskäyttöiset e-aineistot</t>
    </r>
  </si>
  <si>
    <t>Asukasluku 31.12.2014</t>
  </si>
  <si>
    <t>e-kirjakokoelma 31.12.2016</t>
  </si>
  <si>
    <t>Tilastot Naxos ja tietokannat 2016</t>
  </si>
  <si>
    <t>Naxos (Vaski)</t>
  </si>
  <si>
    <t>Total logins</t>
  </si>
  <si>
    <t>Tracks Played</t>
  </si>
  <si>
    <t>Naxos Music Library</t>
  </si>
  <si>
    <t>Naxos Jazz Music Library</t>
  </si>
  <si>
    <t>Naxos Spoken Word Library</t>
  </si>
  <si>
    <t>Naxos World Music</t>
  </si>
  <si>
    <t>Naxos Video Library</t>
  </si>
  <si>
    <t>Naxos yhteensä</t>
  </si>
  <si>
    <t>Kansallisbiografia (Vaski)</t>
  </si>
  <si>
    <t>Rock’s Backpages (Vaski)</t>
  </si>
  <si>
    <t>e-lehtien käyttökerrat*</t>
  </si>
  <si>
    <t>e-tietokantojen käyttökerrat **</t>
  </si>
  <si>
    <t>e-aineistokulut ***</t>
  </si>
  <si>
    <t>*** Ellibs, ePress, Flipster, Naxos, Overdrive, Rock's Backpages</t>
  </si>
  <si>
    <t>** Aleksin käyttö on katsottava itse ja lisättävä e-tietokantojen  käyttökertoihin</t>
  </si>
  <si>
    <t>* ePress, Flipster, PressReader</t>
  </si>
  <si>
    <t>e-lehtipalveluiden tilastot vuodelta 2016</t>
  </si>
  <si>
    <t>Views</t>
  </si>
  <si>
    <t>ePress (Vaski)</t>
  </si>
  <si>
    <t>paikallinen</t>
  </si>
  <si>
    <t>PressReader (Vaski)</t>
  </si>
  <si>
    <t>etäkäyttöinen</t>
  </si>
  <si>
    <t>Flipster (Vaski)</t>
  </si>
  <si>
    <t>Vaski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</si>
</sst>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EBF4"/>
        <bgColor rgb="FF000000"/>
      </patternFill>
    </fill>
    <fill>
      <patternFill patternType="solid">
        <fgColor rgb="FFD2EBF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4" fontId="5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horizontal="right"/>
      <protection locked="0"/>
    </xf>
    <xf numFmtId="2" fontId="5" fillId="2" borderId="0" xfId="2" applyNumberFormat="1" applyFont="1" applyFill="1" applyBorder="1"/>
    <xf numFmtId="3" fontId="5" fillId="2" borderId="0" xfId="0" applyNumberFormat="1" applyFont="1" applyFill="1" applyBorder="1"/>
    <xf numFmtId="4" fontId="5" fillId="2" borderId="0" xfId="0" applyNumberFormat="1" applyFont="1" applyFill="1" applyBorder="1"/>
    <xf numFmtId="164" fontId="5" fillId="0" borderId="0" xfId="1" applyNumberFormat="1" applyFont="1" applyFill="1" applyBorder="1" applyAlignment="1" applyProtection="1">
      <alignment horizontal="right"/>
      <protection locked="0"/>
    </xf>
    <xf numFmtId="2" fontId="5" fillId="0" borderId="0" xfId="2" applyNumberFormat="1" applyFont="1" applyFill="1" applyBorder="1"/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4" fontId="0" fillId="0" borderId="0" xfId="0" applyNumberFormat="1"/>
    <xf numFmtId="0" fontId="3" fillId="3" borderId="0" xfId="0" applyFont="1" applyFill="1" applyBorder="1" applyAlignment="1">
      <alignment vertical="center"/>
    </xf>
    <xf numFmtId="164" fontId="5" fillId="3" borderId="0" xfId="1" applyNumberFormat="1" applyFont="1" applyFill="1" applyBorder="1" applyAlignment="1" applyProtection="1">
      <alignment horizontal="right"/>
      <protection locked="0"/>
    </xf>
    <xf numFmtId="3" fontId="5" fillId="3" borderId="0" xfId="0" applyNumberFormat="1" applyFont="1" applyFill="1" applyBorder="1"/>
    <xf numFmtId="4" fontId="5" fillId="3" borderId="0" xfId="0" applyNumberFormat="1" applyFont="1" applyFill="1" applyBorder="1"/>
    <xf numFmtId="14" fontId="4" fillId="3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4" fontId="4" fillId="3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3" fontId="4" fillId="3" borderId="2" xfId="0" applyNumberFormat="1" applyFont="1" applyFill="1" applyBorder="1"/>
    <xf numFmtId="4" fontId="4" fillId="3" borderId="2" xfId="0" applyNumberFormat="1" applyFont="1" applyFill="1" applyBorder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10" fillId="0" borderId="0" xfId="0" applyFont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0" fontId="4" fillId="3" borderId="0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>
      <alignment wrapText="1"/>
    </xf>
    <xf numFmtId="3" fontId="2" fillId="3" borderId="2" xfId="0" applyNumberFormat="1" applyFont="1" applyFill="1" applyBorder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/>
    <xf numFmtId="3" fontId="0" fillId="4" borderId="0" xfId="0" applyNumberFormat="1" applyFill="1"/>
    <xf numFmtId="3" fontId="0" fillId="0" borderId="0" xfId="0" applyNumberFormat="1"/>
    <xf numFmtId="0" fontId="14" fillId="5" borderId="0" xfId="0" applyFont="1" applyFill="1"/>
    <xf numFmtId="0" fontId="0" fillId="5" borderId="0" xfId="0" applyFont="1" applyFill="1"/>
    <xf numFmtId="3" fontId="0" fillId="5" borderId="0" xfId="0" applyNumberFormat="1" applyFill="1"/>
    <xf numFmtId="0" fontId="13" fillId="6" borderId="0" xfId="0" applyFont="1" applyFill="1"/>
    <xf numFmtId="0" fontId="0" fillId="6" borderId="0" xfId="0" applyFill="1"/>
    <xf numFmtId="3" fontId="0" fillId="6" borderId="0" xfId="0" applyNumberFormat="1" applyFill="1"/>
    <xf numFmtId="3" fontId="7" fillId="4" borderId="0" xfId="0" applyNumberFormat="1" applyFont="1" applyFill="1"/>
    <xf numFmtId="0" fontId="0" fillId="0" borderId="0" xfId="0" applyFont="1"/>
    <xf numFmtId="3" fontId="0" fillId="0" borderId="0" xfId="0" applyNumberFormat="1" applyFont="1"/>
    <xf numFmtId="3" fontId="7" fillId="0" borderId="0" xfId="0" applyNumberFormat="1" applyFont="1"/>
    <xf numFmtId="0" fontId="15" fillId="0" borderId="0" xfId="0" applyFont="1"/>
    <xf numFmtId="0" fontId="13" fillId="4" borderId="0" xfId="0" applyFont="1" applyFill="1"/>
    <xf numFmtId="0" fontId="0" fillId="4" borderId="0" xfId="0" applyFill="1"/>
    <xf numFmtId="0" fontId="13" fillId="7" borderId="0" xfId="0" applyFont="1" applyFill="1"/>
    <xf numFmtId="0" fontId="0" fillId="7" borderId="0" xfId="0" applyFill="1"/>
    <xf numFmtId="0" fontId="7" fillId="7" borderId="0" xfId="0" applyFont="1" applyFill="1"/>
    <xf numFmtId="3" fontId="0" fillId="7" borderId="0" xfId="0" applyNumberFormat="1" applyFill="1"/>
  </cellXfs>
  <cellStyles count="4">
    <cellStyle name="Normaali" xfId="0" builtinId="0"/>
    <cellStyle name="Normaali 2" xfId="2"/>
    <cellStyle name="Normaali 2 2" xfId="3"/>
    <cellStyle name="Pilkku 2" xfId="1"/>
  </cellStyles>
  <dxfs count="0"/>
  <tableStyles count="0" defaultTableStyle="TableStyleMedium2" defaultPivotStyle="PivotStyleLight16"/>
  <colors>
    <mruColors>
      <color rgb="FFD2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workbookViewId="0">
      <selection activeCell="E36" sqref="E36"/>
    </sheetView>
  </sheetViews>
  <sheetFormatPr defaultRowHeight="14.25" x14ac:dyDescent="0.2"/>
  <cols>
    <col min="2" max="2" width="12.75" customWidth="1"/>
    <col min="3" max="3" width="14.75" customWidth="1"/>
    <col min="4" max="4" width="10.875" customWidth="1"/>
    <col min="5" max="5" width="14.25" customWidth="1"/>
    <col min="6" max="6" width="9.875" customWidth="1"/>
    <col min="7" max="7" width="12.5" customWidth="1"/>
    <col min="8" max="9" width="11" customWidth="1"/>
    <col min="10" max="10" width="12.375" customWidth="1"/>
    <col min="11" max="11" width="12.75" customWidth="1"/>
    <col min="12" max="12" width="15.375" customWidth="1"/>
    <col min="13" max="13" width="14.625" customWidth="1"/>
  </cols>
  <sheetData>
    <row r="2" spans="2:13" ht="15" x14ac:dyDescent="0.25">
      <c r="B2" t="s">
        <v>26</v>
      </c>
    </row>
    <row r="3" spans="2:13" ht="38.25" x14ac:dyDescent="0.2">
      <c r="B3" s="22" t="s">
        <v>0</v>
      </c>
      <c r="C3" s="36" t="s">
        <v>27</v>
      </c>
      <c r="D3" s="37" t="s">
        <v>1</v>
      </c>
      <c r="E3" s="38" t="s">
        <v>28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41</v>
      </c>
      <c r="K3" s="36" t="s">
        <v>42</v>
      </c>
      <c r="L3" s="36" t="s">
        <v>6</v>
      </c>
      <c r="M3" s="36" t="s">
        <v>43</v>
      </c>
    </row>
    <row r="4" spans="2:13" x14ac:dyDescent="0.2">
      <c r="B4" s="3"/>
      <c r="C4" s="3"/>
      <c r="D4" s="4"/>
      <c r="E4" s="5"/>
      <c r="F4" s="5"/>
      <c r="G4" s="5"/>
      <c r="H4" s="5"/>
      <c r="I4" s="5"/>
      <c r="J4" s="3"/>
      <c r="K4" s="5"/>
      <c r="L4" s="5"/>
      <c r="M4" s="6"/>
    </row>
    <row r="5" spans="2:13" x14ac:dyDescent="0.2">
      <c r="B5" s="18" t="s">
        <v>7</v>
      </c>
      <c r="C5" s="8">
        <v>32148</v>
      </c>
      <c r="D5" s="9">
        <f>C5/C23*100</f>
        <v>7.9185776709312234</v>
      </c>
      <c r="E5" s="10">
        <f>E23/100*D5</f>
        <v>387.85193432221132</v>
      </c>
      <c r="F5" s="10">
        <f>F23/100*D5</f>
        <v>116.32390598597966</v>
      </c>
      <c r="G5" s="10">
        <f>G23/100*D5</f>
        <v>2559.8386036819365</v>
      </c>
      <c r="H5" s="10">
        <f>H23/100*D5</f>
        <v>255.84924454778783</v>
      </c>
      <c r="I5" s="10">
        <f>I23/100*D5</f>
        <v>2335.9012271480015</v>
      </c>
      <c r="J5" s="10">
        <f>J23/100*D5</f>
        <v>4057.8751274687056</v>
      </c>
      <c r="K5" s="10">
        <f>K23/100*D5</f>
        <v>35.316856412353253</v>
      </c>
      <c r="L5" s="10">
        <f>L23/100*D5</f>
        <v>25.577005877107851</v>
      </c>
      <c r="M5" s="11">
        <f>M23/100*D5</f>
        <v>7414.8306089341886</v>
      </c>
    </row>
    <row r="6" spans="2:13" x14ac:dyDescent="0.2">
      <c r="B6" s="7" t="s">
        <v>8</v>
      </c>
      <c r="C6" s="12">
        <v>892</v>
      </c>
      <c r="D6" s="13">
        <f>C6/C23*100</f>
        <v>0.2197141745200526</v>
      </c>
      <c r="E6" s="5">
        <f>E23/100*D6</f>
        <v>10.761600267992176</v>
      </c>
      <c r="F6" s="5">
        <f>F23/100*D6</f>
        <v>3.2276012236995726</v>
      </c>
      <c r="G6" s="5">
        <f>G23/100*D6</f>
        <v>71.027001197097405</v>
      </c>
      <c r="H6" s="5">
        <f>H23/100*D6</f>
        <v>7.0989649787428997</v>
      </c>
      <c r="I6" s="5">
        <f>I23/100*D6</f>
        <v>64.813484341670318</v>
      </c>
      <c r="J6" s="5">
        <f>J23/100*D6</f>
        <v>112.59252873280096</v>
      </c>
      <c r="K6" s="5">
        <f>K23/100*D6</f>
        <v>0.97992521835943458</v>
      </c>
      <c r="L6" s="5">
        <f>L23/100*D6</f>
        <v>0.70967678369976983</v>
      </c>
      <c r="M6" s="6">
        <f>M23/100*D6</f>
        <v>205.73687019936841</v>
      </c>
    </row>
    <row r="7" spans="2:13" x14ac:dyDescent="0.2">
      <c r="B7" s="18" t="s">
        <v>9</v>
      </c>
      <c r="C7" s="8">
        <v>8542</v>
      </c>
      <c r="D7" s="9">
        <f>C7/C23*100</f>
        <v>2.1040341690025666</v>
      </c>
      <c r="E7" s="10">
        <f>E23/100*D7</f>
        <v>103.0555935977457</v>
      </c>
      <c r="F7" s="10">
        <f>F23/100*D7</f>
        <v>30.908261942647702</v>
      </c>
      <c r="G7" s="10">
        <f>G23/100*D7</f>
        <v>680.17112581345964</v>
      </c>
      <c r="H7" s="10">
        <f>H23/100*D7</f>
        <v>67.98134400047293</v>
      </c>
      <c r="I7" s="10">
        <f>I23/100*D7</f>
        <v>620.66903951406709</v>
      </c>
      <c r="J7" s="10">
        <f>J23/100*D7</f>
        <v>1078.2123099053654</v>
      </c>
      <c r="K7" s="10">
        <f>K23/100*D7</f>
        <v>9.3839923937514467</v>
      </c>
      <c r="L7" s="10">
        <f>L23/100*D7</f>
        <v>6.7960303658782903</v>
      </c>
      <c r="M7" s="11">
        <f>M23/100*D7</f>
        <v>1970.1842435459698</v>
      </c>
    </row>
    <row r="8" spans="2:13" x14ac:dyDescent="0.2">
      <c r="B8" s="7" t="s">
        <v>10</v>
      </c>
      <c r="C8" s="12">
        <v>19209</v>
      </c>
      <c r="D8" s="13">
        <f>C8/C23*100</f>
        <v>4.7314905586947207</v>
      </c>
      <c r="E8" s="5">
        <f>E23/100*D8</f>
        <v>231.74840756486739</v>
      </c>
      <c r="F8" s="5">
        <f>F23/100*D8</f>
        <v>69.505596307225446</v>
      </c>
      <c r="G8" s="5">
        <f>G23/100*D8</f>
        <v>1529.5489529092422</v>
      </c>
      <c r="H8" s="5">
        <f>H23/100*D8</f>
        <v>152.87445995142645</v>
      </c>
      <c r="I8" s="5">
        <f>I23/100*D8</f>
        <v>1395.7423999093558</v>
      </c>
      <c r="J8" s="5">
        <f>J23/100*D8</f>
        <v>2424.6523368031098</v>
      </c>
      <c r="K8" s="5">
        <f>K23/100*D8</f>
        <v>21.102447891778453</v>
      </c>
      <c r="L8" s="5">
        <f>L23/100*D8</f>
        <v>15.282714504583948</v>
      </c>
      <c r="M8" s="6">
        <f>M23/100*D8</f>
        <v>4430.492757465996</v>
      </c>
    </row>
    <row r="9" spans="2:13" x14ac:dyDescent="0.2">
      <c r="B9" s="18" t="s">
        <v>11</v>
      </c>
      <c r="C9" s="8">
        <v>9767</v>
      </c>
      <c r="D9" s="9">
        <f>C9/C23*100</f>
        <v>2.4057716844589168</v>
      </c>
      <c r="E9" s="10">
        <f>E23/100*D9</f>
        <v>117.83469710479774</v>
      </c>
      <c r="F9" s="10">
        <f>F23/100*D9</f>
        <v>35.340786044701488</v>
      </c>
      <c r="G9" s="10">
        <f>G23/100*D9</f>
        <v>777.71381243503401</v>
      </c>
      <c r="H9" s="10">
        <f>H23/100*D9</f>
        <v>77.730483124867604</v>
      </c>
      <c r="I9" s="10">
        <f>I23/100*D9</f>
        <v>709.67858919853586</v>
      </c>
      <c r="J9" s="10">
        <f>J23/100*D9</f>
        <v>1232.8376997009721</v>
      </c>
      <c r="K9" s="10">
        <f>K23/100*D9</f>
        <v>10.729741712686769</v>
      </c>
      <c r="L9" s="10">
        <f>L23/100*D9</f>
        <v>7.7706425408023012</v>
      </c>
      <c r="M9" s="11">
        <f>M23/100*D9</f>
        <v>2252.726469996896</v>
      </c>
    </row>
    <row r="10" spans="2:13" x14ac:dyDescent="0.2">
      <c r="B10" s="7" t="s">
        <v>12</v>
      </c>
      <c r="C10" s="12">
        <v>7917</v>
      </c>
      <c r="D10" s="13">
        <f>C10/C23*100</f>
        <v>1.9500864570350409</v>
      </c>
      <c r="E10" s="5">
        <f>E23/100*D10</f>
        <v>95.515234665576301</v>
      </c>
      <c r="F10" s="5">
        <f>F23/100*D10</f>
        <v>28.646770053844751</v>
      </c>
      <c r="G10" s="5">
        <f>G23/100*D10</f>
        <v>630.40444896571762</v>
      </c>
      <c r="H10" s="5">
        <f>H23/100*D10</f>
        <v>63.007293426802178</v>
      </c>
      <c r="I10" s="5">
        <f>I23/100*D10</f>
        <v>575.25600396076675</v>
      </c>
      <c r="J10" s="5">
        <f>J23/100*D10</f>
        <v>999.32180490760675</v>
      </c>
      <c r="K10" s="5">
        <f>K23/100*D10</f>
        <v>8.6973855983762824</v>
      </c>
      <c r="L10" s="5">
        <f>L23/100*D10</f>
        <v>6.2987792562231819</v>
      </c>
      <c r="M10" s="6">
        <f>M23/100*D10</f>
        <v>1826.0300463771298</v>
      </c>
    </row>
    <row r="11" spans="2:13" x14ac:dyDescent="0.2">
      <c r="B11" s="18" t="s">
        <v>13</v>
      </c>
      <c r="C11" s="8">
        <v>18871</v>
      </c>
      <c r="D11" s="9">
        <f>C11/C23*100</f>
        <v>4.6482356360626822</v>
      </c>
      <c r="E11" s="10">
        <f>E23/100*D11</f>
        <v>227.67058145435016</v>
      </c>
      <c r="F11" s="10">
        <f>F23/100*D11</f>
        <v>68.282581493760802</v>
      </c>
      <c r="G11" s="10">
        <f>G23/100*D11</f>
        <v>1502.6351340699832</v>
      </c>
      <c r="H11" s="10">
        <f>H23/100*D11</f>
        <v>150.18449340118528</v>
      </c>
      <c r="I11" s="10">
        <f>I23/100*D11</f>
        <v>1371.1830302821306</v>
      </c>
      <c r="J11" s="10">
        <f>J23/100*D11</f>
        <v>2381.9883517003218</v>
      </c>
      <c r="K11" s="10">
        <f>K23/100*D11</f>
        <v>20.731130936839563</v>
      </c>
      <c r="L11" s="10">
        <f>L23/100*D11</f>
        <v>15.013801104482463</v>
      </c>
      <c r="M11" s="11">
        <f>M23/100*D11</f>
        <v>4352.5341676370872</v>
      </c>
    </row>
    <row r="12" spans="2:13" x14ac:dyDescent="0.2">
      <c r="B12" s="7" t="s">
        <v>14</v>
      </c>
      <c r="C12" s="12">
        <v>4844</v>
      </c>
      <c r="D12" s="13">
        <f>C12/C23*100</f>
        <v>1.1931563468331108</v>
      </c>
      <c r="E12" s="5">
        <f>E23/100*D12</f>
        <v>58.440797867885763</v>
      </c>
      <c r="F12" s="5">
        <f>F23/100*D12</f>
        <v>17.527466734978397</v>
      </c>
      <c r="G12" s="5">
        <f>G23/100*D12</f>
        <v>385.71165224073968</v>
      </c>
      <c r="H12" s="5">
        <f>H23/100*D12</f>
        <v>38.550881566177814</v>
      </c>
      <c r="I12" s="5">
        <f>I23/100*D12</f>
        <v>351.96919075229937</v>
      </c>
      <c r="J12" s="5">
        <f>J23/100*D12</f>
        <v>611.43296993462764</v>
      </c>
      <c r="K12" s="5">
        <f>K23/100*D12</f>
        <v>5.321477306875674</v>
      </c>
      <c r="L12" s="5">
        <f>L23/100*D12</f>
        <v>3.8538950002709478</v>
      </c>
      <c r="M12" s="6">
        <f>M23/100*D12</f>
        <v>1117.2526897373775</v>
      </c>
    </row>
    <row r="13" spans="2:13" x14ac:dyDescent="0.2">
      <c r="B13" s="18" t="s">
        <v>15</v>
      </c>
      <c r="C13" s="8">
        <v>10628</v>
      </c>
      <c r="D13" s="9">
        <f>C13/C23*100</f>
        <v>2.6178500524653803</v>
      </c>
      <c r="E13" s="10">
        <f>E23/100*D13</f>
        <v>128.22229556975432</v>
      </c>
      <c r="F13" s="10">
        <f>F23/100*D13</f>
        <v>38.456217270716436</v>
      </c>
      <c r="G13" s="10">
        <f>G23/100*D13</f>
        <v>846.2723864604834</v>
      </c>
      <c r="H13" s="10">
        <f>H23/100*D13</f>
        <v>84.582735195156445</v>
      </c>
      <c r="I13" s="10">
        <f>I23/100*D13</f>
        <v>772.23958697676255</v>
      </c>
      <c r="J13" s="10">
        <f>J23/100*D13</f>
        <v>1341.5172593858842</v>
      </c>
      <c r="K13" s="10">
        <f>K23/100*D13</f>
        <v>11.675611233995596</v>
      </c>
      <c r="L13" s="10">
        <f>L23/100*D13</f>
        <v>8.4556556694631784</v>
      </c>
      <c r="M13" s="11">
        <f>M23/100*D13</f>
        <v>2451.3132920166904</v>
      </c>
    </row>
    <row r="14" spans="2:13" x14ac:dyDescent="0.2">
      <c r="B14" s="7" t="s">
        <v>16</v>
      </c>
      <c r="C14" s="12">
        <v>2136</v>
      </c>
      <c r="D14" s="13">
        <f>C14/C23*100</f>
        <v>0.52613170042021562</v>
      </c>
      <c r="E14" s="5">
        <f>E23/100*D14</f>
        <v>25.76993068658216</v>
      </c>
      <c r="F14" s="5">
        <f>F23/100*D14</f>
        <v>7.728874679172967</v>
      </c>
      <c r="G14" s="5">
        <f>G23/100*D14</f>
        <v>170.08259479484309</v>
      </c>
      <c r="H14" s="5">
        <f>H23/100*D14</f>
        <v>16.999315240577168</v>
      </c>
      <c r="I14" s="5">
        <f>I23/100*D14</f>
        <v>155.2035903069594</v>
      </c>
      <c r="J14" s="5">
        <f>J23/100*D14</f>
        <v>269.6161898803395</v>
      </c>
      <c r="K14" s="5">
        <f>K23/100*D14</f>
        <v>2.3465473838741615</v>
      </c>
      <c r="L14" s="5">
        <f>L23/100*D14</f>
        <v>1.6994053923572965</v>
      </c>
      <c r="M14" s="6">
        <f>M23/100*D14</f>
        <v>492.66138424422752</v>
      </c>
    </row>
    <row r="15" spans="2:13" x14ac:dyDescent="0.2">
      <c r="B15" s="18" t="s">
        <v>17</v>
      </c>
      <c r="C15" s="8">
        <v>24371</v>
      </c>
      <c r="D15" s="9">
        <f>C15/C23*100</f>
        <v>6.0029755013769082</v>
      </c>
      <c r="E15" s="10">
        <f>E23/100*D15</f>
        <v>294.02574005744094</v>
      </c>
      <c r="F15" s="10">
        <f>F23/100*D15</f>
        <v>88.183710115226773</v>
      </c>
      <c r="G15" s="10">
        <f>G23/100*D15</f>
        <v>1940.5818903301131</v>
      </c>
      <c r="H15" s="10">
        <f>H23/100*D15</f>
        <v>193.95613844948792</v>
      </c>
      <c r="I15" s="10">
        <f>I23/100*D15</f>
        <v>1770.8177431511742</v>
      </c>
      <c r="J15" s="10">
        <f>J23/100*D15</f>
        <v>3076.2247956805968</v>
      </c>
      <c r="K15" s="10">
        <f>K23/100*D15</f>
        <v>26.773270736141011</v>
      </c>
      <c r="L15" s="10">
        <f>L23/100*D15</f>
        <v>19.389610869447413</v>
      </c>
      <c r="M15" s="11">
        <f>M23/100*D15</f>
        <v>5621.0911027228785</v>
      </c>
    </row>
    <row r="16" spans="2:13" x14ac:dyDescent="0.2">
      <c r="B16" s="7" t="s">
        <v>18</v>
      </c>
      <c r="C16" s="12">
        <v>6045</v>
      </c>
      <c r="D16" s="13">
        <f>C16/C23*100</f>
        <v>1.4889822701499082</v>
      </c>
      <c r="E16" s="5">
        <f>E23/100*D16</f>
        <v>72.930351591942497</v>
      </c>
      <c r="F16" s="5">
        <f>F23/100*D16</f>
        <v>21.873149548502152</v>
      </c>
      <c r="G16" s="5">
        <f>G23/100*D16</f>
        <v>481.34329847136081</v>
      </c>
      <c r="H16" s="5">
        <f>H23/100*D16</f>
        <v>48.109017148543536</v>
      </c>
      <c r="I16" s="5">
        <f>I23/100*D16</f>
        <v>439.23487987152146</v>
      </c>
      <c r="J16" s="5">
        <f>J23/100*D16</f>
        <v>763.02896433832052</v>
      </c>
      <c r="K16" s="5">
        <f>K23/100*D16</f>
        <v>6.6408609248685906</v>
      </c>
      <c r="L16" s="5">
        <f>L23/100*D16</f>
        <v>4.809412732584204</v>
      </c>
      <c r="M16" s="6">
        <f>M23/100*D16</f>
        <v>1394.2593950170206</v>
      </c>
    </row>
    <row r="17" spans="2:13" s="2" customFormat="1" x14ac:dyDescent="0.2">
      <c r="B17" s="18" t="s">
        <v>25</v>
      </c>
      <c r="C17" s="19">
        <v>54238</v>
      </c>
      <c r="D17" s="9">
        <f>C17/C23*100</f>
        <v>13.35970560271145</v>
      </c>
      <c r="E17" s="20">
        <f>E23/100*D17</f>
        <v>654.35838042080684</v>
      </c>
      <c r="F17" s="34">
        <f>F23/100*D17</f>
        <v>196.2540753038312</v>
      </c>
      <c r="G17" s="34">
        <f>G23/100*D17</f>
        <v>4318.7920301885306</v>
      </c>
      <c r="H17" s="34">
        <f>H23/100*D17</f>
        <v>431.65208802360701</v>
      </c>
      <c r="I17" s="34">
        <f>I23/100*D17</f>
        <v>3940.9795557438511</v>
      </c>
      <c r="J17" s="34">
        <f>J23/100*D17</f>
        <v>6846.1811361094833</v>
      </c>
      <c r="K17" s="34">
        <f>K23/100*D17</f>
        <v>59.584286988093069</v>
      </c>
      <c r="L17" s="34">
        <f>L23/100*D17</f>
        <v>43.151849096757985</v>
      </c>
      <c r="M17" s="35">
        <f>M23/100*D17</f>
        <v>12509.816553669671</v>
      </c>
    </row>
    <row r="18" spans="2:13" x14ac:dyDescent="0.2">
      <c r="B18" s="7" t="s">
        <v>19</v>
      </c>
      <c r="C18" s="12">
        <v>2999</v>
      </c>
      <c r="D18" s="13">
        <f>C18/C23*100</f>
        <v>0.73870270110497516</v>
      </c>
      <c r="E18" s="5">
        <f>E23/100*D18</f>
        <v>36.181658300121683</v>
      </c>
      <c r="F18" s="5">
        <f>F23/100*D18</f>
        <v>10.851542679232084</v>
      </c>
      <c r="G18" s="5">
        <f>G23/100*D18</f>
        <v>238.80042218620531</v>
      </c>
      <c r="H18" s="5">
        <f>H23/100*D18</f>
        <v>23.867484272701748</v>
      </c>
      <c r="I18" s="5">
        <f>I23/100*D18</f>
        <v>217.90990979895662</v>
      </c>
      <c r="J18" s="5">
        <f>J23/100*D18</f>
        <v>378.54819918124457</v>
      </c>
      <c r="K18" s="5">
        <f>K23/100*D18</f>
        <v>3.294614046928189</v>
      </c>
      <c r="L18" s="5">
        <f>L23/100*D18</f>
        <v>2.3860097245690697</v>
      </c>
      <c r="M18" s="6">
        <f>M23/100*D18</f>
        <v>691.70949969496189</v>
      </c>
    </row>
    <row r="19" spans="2:13" x14ac:dyDescent="0.2">
      <c r="B19" s="18" t="s">
        <v>20</v>
      </c>
      <c r="C19" s="19">
        <v>1645</v>
      </c>
      <c r="D19" s="9">
        <f>C19/C23*100</f>
        <v>0.40519037789852758</v>
      </c>
      <c r="E19" s="20">
        <f>E23/100*D19</f>
        <v>19.84622470946988</v>
      </c>
      <c r="F19" s="20">
        <f>F23/100*D19</f>
        <v>5.9522466513293697</v>
      </c>
      <c r="G19" s="20">
        <f>G23/100*D19</f>
        <v>130.98589346325701</v>
      </c>
      <c r="H19" s="20">
        <f>H23/100*D19</f>
        <v>13.091701109901427</v>
      </c>
      <c r="I19" s="20">
        <f>I23/100*D19</f>
        <v>119.52710957628665</v>
      </c>
      <c r="J19" s="20">
        <f>J23/100*D19</f>
        <v>207.63980915410048</v>
      </c>
      <c r="K19" s="20">
        <f>K23/100*D19</f>
        <v>1.807149085427433</v>
      </c>
      <c r="L19" s="20">
        <f>L23/100*D19</f>
        <v>1.308764920612244</v>
      </c>
      <c r="M19" s="21">
        <f>M23/100*D19</f>
        <v>379.41384694838689</v>
      </c>
    </row>
    <row r="20" spans="2:13" s="2" customFormat="1" x14ac:dyDescent="0.2">
      <c r="B20" s="7" t="s">
        <v>21</v>
      </c>
      <c r="C20" s="23">
        <v>183824</v>
      </c>
      <c r="D20" s="13">
        <f>C20/C23*100</f>
        <v>45.278854727549493</v>
      </c>
      <c r="E20" s="24">
        <f>E23/100*D20</f>
        <v>2217.7583045553743</v>
      </c>
      <c r="F20" s="24">
        <f>F23/100*D20</f>
        <v>665.14637594770204</v>
      </c>
      <c r="G20" s="24">
        <f>G23/100*D20</f>
        <v>14637.295367774925</v>
      </c>
      <c r="H20" s="24">
        <f>H23/100*D20</f>
        <v>1462.9597962471241</v>
      </c>
      <c r="I20" s="24">
        <f>I23/100*D20</f>
        <v>13356.809356079826</v>
      </c>
      <c r="J20" s="24">
        <f>J23/100*D20</f>
        <v>23203.149105132739</v>
      </c>
      <c r="K20" s="24">
        <f>K23/100*D20</f>
        <v>201.94369208487075</v>
      </c>
      <c r="L20" s="24">
        <f>L23/100*D20</f>
        <v>146.25070076998486</v>
      </c>
      <c r="M20" s="25">
        <f>M23/100*D20</f>
        <v>42398.401824583743</v>
      </c>
    </row>
    <row r="21" spans="2:13" x14ac:dyDescent="0.2">
      <c r="B21" s="18" t="s">
        <v>22</v>
      </c>
      <c r="C21" s="19">
        <v>15567</v>
      </c>
      <c r="D21" s="9">
        <f>C21/C23*100</f>
        <v>3.8344064515175553</v>
      </c>
      <c r="E21" s="20">
        <f>E23/100*D21</f>
        <v>187.80922799532985</v>
      </c>
      <c r="F21" s="20">
        <f>F23/100*D21</f>
        <v>56.327430772792887</v>
      </c>
      <c r="G21" s="20">
        <f>G23/100*D21</f>
        <v>1239.5485735820801</v>
      </c>
      <c r="H21" s="20">
        <f>H23/100*D21</f>
        <v>123.88967244853222</v>
      </c>
      <c r="I21" s="20">
        <f>I23/100*D21</f>
        <v>1131.1115591331636</v>
      </c>
      <c r="J21" s="20">
        <f>J23/100*D21</f>
        <v>1964.9415860801714</v>
      </c>
      <c r="K21" s="20">
        <f>K23/100*D21</f>
        <v>17.101452773768298</v>
      </c>
      <c r="L21" s="20">
        <f>L23/100*D21</f>
        <v>12.385132838401704</v>
      </c>
      <c r="M21" s="21">
        <f>M23/100*D21</f>
        <v>3590.4774197237316</v>
      </c>
    </row>
    <row r="22" spans="2:13" x14ac:dyDescent="0.2">
      <c r="B22" s="7" t="s">
        <v>23</v>
      </c>
      <c r="C22" s="12">
        <v>2339</v>
      </c>
      <c r="D22" s="13">
        <f>C22/C23*100</f>
        <v>0.57613391726726804</v>
      </c>
      <c r="E22" s="5">
        <f>E23/100*D22</f>
        <v>28.219039267750787</v>
      </c>
      <c r="F22" s="5">
        <f>F23/100*D22</f>
        <v>8.4634072446561674</v>
      </c>
      <c r="G22" s="5">
        <f>G23/100*D22</f>
        <v>186.24681143498972</v>
      </c>
      <c r="H22" s="5">
        <f>H23/100*D22</f>
        <v>18.614886866905433</v>
      </c>
      <c r="I22" s="5">
        <f>I23/100*D22</f>
        <v>169.95374425467139</v>
      </c>
      <c r="J22" s="5">
        <f>J23/100*D22</f>
        <v>295.23982590361152</v>
      </c>
      <c r="K22" s="5">
        <f>K23/100*D22</f>
        <v>2.5695572710120156</v>
      </c>
      <c r="L22" s="5">
        <f>L23/100*D22</f>
        <v>1.8609125527732757</v>
      </c>
      <c r="M22" s="6">
        <f>M23/100*D22</f>
        <v>539.48266748466676</v>
      </c>
    </row>
    <row r="23" spans="2:13" x14ac:dyDescent="0.2">
      <c r="B23" s="26" t="s">
        <v>24</v>
      </c>
      <c r="C23" s="27">
        <f>SUM(C5:C22)</f>
        <v>405982</v>
      </c>
      <c r="D23" s="28">
        <f>SUM(D5:D22)</f>
        <v>100</v>
      </c>
      <c r="E23" s="39">
        <v>4898</v>
      </c>
      <c r="F23" s="39">
        <v>1469</v>
      </c>
      <c r="G23" s="29">
        <v>32327</v>
      </c>
      <c r="H23" s="29">
        <v>3231</v>
      </c>
      <c r="I23" s="29">
        <v>29499</v>
      </c>
      <c r="J23" s="39">
        <v>51245</v>
      </c>
      <c r="K23" s="39">
        <v>446</v>
      </c>
      <c r="L23" s="29">
        <v>323</v>
      </c>
      <c r="M23" s="30">
        <v>93638.414839999998</v>
      </c>
    </row>
    <row r="24" spans="2:13" x14ac:dyDescent="0.2">
      <c r="C24" s="1"/>
    </row>
    <row r="26" spans="2:13" x14ac:dyDescent="0.2">
      <c r="B26" s="33" t="s">
        <v>46</v>
      </c>
      <c r="M26" s="17"/>
    </row>
    <row r="27" spans="2:13" x14ac:dyDescent="0.2">
      <c r="B27" s="33" t="s">
        <v>45</v>
      </c>
      <c r="C27" s="1"/>
    </row>
    <row r="28" spans="2:13" x14ac:dyDescent="0.2">
      <c r="B28" s="33" t="s">
        <v>44</v>
      </c>
    </row>
    <row r="29" spans="2:13" x14ac:dyDescent="0.2">
      <c r="B29" s="31"/>
      <c r="C29" s="32"/>
      <c r="D29" s="32"/>
      <c r="E29" s="32"/>
      <c r="F29" s="32"/>
      <c r="G29" s="32"/>
    </row>
    <row r="31" spans="2:13" x14ac:dyDescent="0.2">
      <c r="E31" s="16"/>
      <c r="F31" s="16"/>
    </row>
    <row r="32" spans="2:13" x14ac:dyDescent="0.2">
      <c r="C32" s="14"/>
      <c r="D32" s="14"/>
      <c r="E32" s="15"/>
      <c r="F32" s="15"/>
    </row>
    <row r="33" spans="3:6" x14ac:dyDescent="0.2">
      <c r="C33" s="14"/>
      <c r="D33" s="14"/>
      <c r="E33" s="15"/>
      <c r="F33" s="15"/>
    </row>
    <row r="34" spans="3:6" x14ac:dyDescent="0.2">
      <c r="C34" s="14"/>
      <c r="D34" s="14"/>
      <c r="E34" s="15"/>
      <c r="F34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L25" sqref="L25"/>
    </sheetView>
  </sheetViews>
  <sheetFormatPr defaultRowHeight="14.25" x14ac:dyDescent="0.2"/>
  <cols>
    <col min="4" max="4" width="16" customWidth="1"/>
    <col min="11" max="11" width="16.125" customWidth="1"/>
    <col min="12" max="12" width="10.875" customWidth="1"/>
    <col min="13" max="13" width="10.75" customWidth="1"/>
    <col min="14" max="14" width="11.5" customWidth="1"/>
    <col min="15" max="15" width="10.75" customWidth="1"/>
  </cols>
  <sheetData>
    <row r="1" spans="1:8" ht="18" x14ac:dyDescent="0.25">
      <c r="A1" s="40" t="s">
        <v>29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41" t="s">
        <v>30</v>
      </c>
      <c r="B3" s="2"/>
      <c r="C3" s="2"/>
      <c r="D3" s="2"/>
      <c r="E3" s="42" t="s">
        <v>31</v>
      </c>
      <c r="F3" s="42"/>
      <c r="G3" s="42" t="s">
        <v>32</v>
      </c>
      <c r="H3" s="4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6.5" x14ac:dyDescent="0.3">
      <c r="A5" s="57" t="s">
        <v>33</v>
      </c>
      <c r="B5" s="57"/>
      <c r="C5" s="57"/>
      <c r="D5" s="2"/>
      <c r="E5" s="44">
        <v>3108</v>
      </c>
      <c r="F5" s="45"/>
      <c r="G5" s="44">
        <v>29073</v>
      </c>
      <c r="H5" s="2"/>
    </row>
    <row r="6" spans="1:8" ht="16.5" x14ac:dyDescent="0.3">
      <c r="A6" s="57" t="s">
        <v>34</v>
      </c>
      <c r="B6" s="57"/>
      <c r="C6" s="57"/>
      <c r="D6" s="2"/>
      <c r="E6" s="44">
        <v>68</v>
      </c>
      <c r="F6" s="45"/>
      <c r="G6" s="44">
        <v>296</v>
      </c>
      <c r="H6" s="2"/>
    </row>
    <row r="7" spans="1:8" ht="16.5" x14ac:dyDescent="0.3">
      <c r="A7" s="46" t="s">
        <v>35</v>
      </c>
      <c r="B7" s="47"/>
      <c r="C7" s="47"/>
      <c r="D7" s="2"/>
      <c r="E7" s="45">
        <v>882</v>
      </c>
      <c r="F7" s="45"/>
      <c r="G7" s="48">
        <v>4591</v>
      </c>
      <c r="H7" s="2"/>
    </row>
    <row r="8" spans="1:8" ht="16.5" x14ac:dyDescent="0.3">
      <c r="A8" s="57" t="s">
        <v>36</v>
      </c>
      <c r="B8" s="57"/>
      <c r="C8" s="58"/>
      <c r="D8" s="2"/>
      <c r="E8" s="44">
        <v>55</v>
      </c>
      <c r="F8" s="52"/>
      <c r="G8" s="44">
        <v>130</v>
      </c>
      <c r="H8" s="52"/>
    </row>
    <row r="9" spans="1:8" ht="16.5" x14ac:dyDescent="0.3">
      <c r="A9" s="49" t="s">
        <v>37</v>
      </c>
      <c r="B9" s="49"/>
      <c r="C9" s="50"/>
      <c r="D9" s="2"/>
      <c r="E9" s="45">
        <v>148</v>
      </c>
      <c r="F9" s="45"/>
      <c r="G9" s="51">
        <v>323</v>
      </c>
      <c r="H9" s="2"/>
    </row>
    <row r="10" spans="1:8" x14ac:dyDescent="0.2">
      <c r="A10" s="2"/>
      <c r="B10" s="2"/>
      <c r="C10" s="2"/>
      <c r="D10" s="2"/>
      <c r="E10" s="45"/>
      <c r="F10" s="45"/>
      <c r="G10" s="45"/>
      <c r="H10" s="2"/>
    </row>
    <row r="11" spans="1:8" ht="16.5" x14ac:dyDescent="0.3">
      <c r="A11" s="43" t="s">
        <v>38</v>
      </c>
      <c r="B11" s="2"/>
      <c r="C11" s="2"/>
      <c r="D11" s="2"/>
      <c r="E11" s="45">
        <f>SUM(E5:E10)</f>
        <v>4261</v>
      </c>
      <c r="F11" s="45"/>
      <c r="G11" s="45">
        <f>SUM(G5:G10)</f>
        <v>34413</v>
      </c>
      <c r="H11" s="2"/>
    </row>
    <row r="12" spans="1:8" x14ac:dyDescent="0.2">
      <c r="A12" s="2"/>
      <c r="B12" s="2"/>
      <c r="C12" s="2"/>
      <c r="D12" s="2"/>
      <c r="E12" s="45"/>
      <c r="F12" s="45"/>
      <c r="G12" s="45"/>
      <c r="H12" s="2"/>
    </row>
    <row r="13" spans="1:8" x14ac:dyDescent="0.2">
      <c r="A13" s="2"/>
      <c r="B13" s="2"/>
      <c r="C13" s="2"/>
      <c r="D13" s="2"/>
      <c r="E13" s="45"/>
      <c r="F13" s="45"/>
      <c r="G13" s="45"/>
      <c r="H13" s="2"/>
    </row>
    <row r="14" spans="1:8" ht="16.5" x14ac:dyDescent="0.3">
      <c r="A14" s="43"/>
      <c r="B14" s="2"/>
      <c r="C14" s="2"/>
      <c r="D14" s="2"/>
      <c r="E14" s="45"/>
      <c r="F14" s="45"/>
      <c r="G14" s="45"/>
      <c r="H14" s="2"/>
    </row>
    <row r="15" spans="1:8" ht="16.5" x14ac:dyDescent="0.3">
      <c r="A15" s="43"/>
      <c r="B15" s="2"/>
      <c r="C15" s="2"/>
      <c r="D15" s="2"/>
      <c r="E15" s="45"/>
      <c r="F15" s="45"/>
      <c r="G15" s="45"/>
      <c r="H15" s="2"/>
    </row>
    <row r="16" spans="1:8" ht="16.5" x14ac:dyDescent="0.3">
      <c r="A16" s="59" t="s">
        <v>39</v>
      </c>
      <c r="B16" s="60"/>
      <c r="C16" s="60"/>
      <c r="D16" s="2"/>
      <c r="E16" s="62">
        <v>397</v>
      </c>
      <c r="F16" s="45"/>
      <c r="G16" s="45"/>
      <c r="H16" s="2"/>
    </row>
    <row r="17" spans="1:16" ht="16.5" x14ac:dyDescent="0.3">
      <c r="A17" s="59" t="s">
        <v>40</v>
      </c>
      <c r="B17" s="60"/>
      <c r="C17" s="61"/>
      <c r="D17" s="2"/>
      <c r="E17" s="62">
        <v>49</v>
      </c>
      <c r="F17" s="62">
        <f>E16+E17</f>
        <v>446</v>
      </c>
      <c r="G17" s="45"/>
      <c r="H17" s="2"/>
    </row>
    <row r="18" spans="1:16" ht="16.5" x14ac:dyDescent="0.3">
      <c r="A18" s="43"/>
      <c r="B18" s="2"/>
      <c r="C18" s="2"/>
      <c r="D18" s="2"/>
      <c r="E18" s="45"/>
      <c r="F18" s="45"/>
      <c r="G18" s="45"/>
      <c r="H18" s="2"/>
    </row>
    <row r="19" spans="1:16" x14ac:dyDescent="0.2">
      <c r="A19" s="2"/>
      <c r="B19" s="2"/>
      <c r="C19" s="2"/>
      <c r="D19" s="2"/>
      <c r="E19" s="2"/>
      <c r="F19" s="2"/>
      <c r="G19" s="2"/>
      <c r="H19" s="2"/>
    </row>
    <row r="20" spans="1:16" x14ac:dyDescent="0.2">
      <c r="A20" s="2"/>
      <c r="B20" s="2"/>
      <c r="C20" s="2"/>
      <c r="D20" s="2"/>
      <c r="E20" s="2"/>
      <c r="F20" s="2"/>
      <c r="G20" s="2"/>
      <c r="H20" s="2"/>
      <c r="K20" s="56"/>
    </row>
    <row r="21" spans="1:16" ht="15.75" x14ac:dyDescent="0.25">
      <c r="A21" s="41" t="s">
        <v>47</v>
      </c>
      <c r="B21" s="2"/>
      <c r="C21" s="2"/>
      <c r="D21" s="2"/>
      <c r="E21" s="42" t="s">
        <v>48</v>
      </c>
      <c r="F21" s="2"/>
      <c r="G21" s="2"/>
      <c r="H21" s="2"/>
    </row>
    <row r="22" spans="1:16" x14ac:dyDescent="0.2">
      <c r="A22" s="53" t="s">
        <v>49</v>
      </c>
      <c r="B22" s="53"/>
      <c r="C22" s="53" t="s">
        <v>50</v>
      </c>
      <c r="D22" s="53"/>
      <c r="E22" s="54">
        <v>44342</v>
      </c>
      <c r="F22" s="2"/>
      <c r="G22" s="2"/>
      <c r="H22" s="2"/>
      <c r="L22" s="2"/>
      <c r="M22" s="2"/>
      <c r="N22" s="2"/>
      <c r="O22" s="2"/>
      <c r="P22" s="2"/>
    </row>
    <row r="23" spans="1:16" x14ac:dyDescent="0.2">
      <c r="A23" s="53" t="s">
        <v>51</v>
      </c>
      <c r="B23" s="53"/>
      <c r="C23" s="53" t="s">
        <v>52</v>
      </c>
      <c r="D23" s="53"/>
      <c r="E23" s="54">
        <v>4082</v>
      </c>
      <c r="K23" s="2"/>
      <c r="L23" s="2"/>
      <c r="M23" s="2"/>
      <c r="N23" s="2"/>
      <c r="O23" s="2"/>
    </row>
    <row r="24" spans="1:16" x14ac:dyDescent="0.2">
      <c r="A24" s="53" t="s">
        <v>53</v>
      </c>
      <c r="B24" s="53"/>
      <c r="C24" s="53" t="s">
        <v>52</v>
      </c>
      <c r="D24" s="53"/>
      <c r="E24" s="54">
        <v>2821</v>
      </c>
      <c r="K24" s="2"/>
      <c r="L24" s="2"/>
      <c r="M24" s="2"/>
      <c r="N24" s="2"/>
      <c r="O24" s="2"/>
      <c r="P24" s="2"/>
    </row>
    <row r="25" spans="1:16" ht="15" x14ac:dyDescent="0.25">
      <c r="A25" s="42" t="s">
        <v>54</v>
      </c>
      <c r="B25" s="2"/>
      <c r="C25" s="2"/>
      <c r="D25" s="2"/>
      <c r="E25" s="55">
        <f>SUM(E22:E24)</f>
        <v>51245</v>
      </c>
    </row>
    <row r="26" spans="1:16" ht="15" x14ac:dyDescent="0.25">
      <c r="A26" s="42"/>
      <c r="B26" s="42"/>
      <c r="C26" s="42"/>
      <c r="D26" s="42"/>
      <c r="E26" s="55"/>
    </row>
    <row r="27" spans="1:16" x14ac:dyDescent="0.2">
      <c r="A27" s="53"/>
      <c r="B27" s="53"/>
      <c r="C27" s="53"/>
      <c r="D27" s="54"/>
      <c r="E27" s="2"/>
    </row>
    <row r="28" spans="1:16" ht="15" x14ac:dyDescent="0.25">
      <c r="A28" s="42"/>
      <c r="B28" s="42"/>
      <c r="C28" s="42"/>
      <c r="D28" s="42"/>
      <c r="E28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2016</vt:lpstr>
      <vt:lpstr>Taustatietoja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Varila Kalle</dc:creator>
  <cp:lastModifiedBy>Laine Aija</cp:lastModifiedBy>
  <dcterms:created xsi:type="dcterms:W3CDTF">2011-04-26T11:05:32Z</dcterms:created>
  <dcterms:modified xsi:type="dcterms:W3CDTF">2017-03-14T12:51:12Z</dcterms:modified>
</cp:coreProperties>
</file>