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hyyppa\Desktop\"/>
    </mc:Choice>
  </mc:AlternateContent>
  <bookViews>
    <workbookView xWindow="285" yWindow="30" windowWidth="11460" windowHeight="504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H23" i="1" l="1"/>
  <c r="H22" i="1"/>
  <c r="H19" i="1"/>
  <c r="H18" i="1"/>
  <c r="H17" i="1"/>
  <c r="H15" i="1"/>
  <c r="H13" i="1"/>
  <c r="H10" i="1"/>
  <c r="H9" i="1"/>
  <c r="H7" i="1"/>
  <c r="H25" i="1" l="1"/>
  <c r="C25" i="1"/>
  <c r="D22" i="1" s="1"/>
  <c r="D20" i="1" l="1"/>
  <c r="E20" i="1" s="1"/>
  <c r="E22" i="1"/>
  <c r="D24" i="1"/>
  <c r="D9" i="1"/>
  <c r="D13" i="1"/>
  <c r="D15" i="1"/>
  <c r="D8" i="1"/>
  <c r="E8" i="1" s="1"/>
  <c r="D19" i="1"/>
  <c r="D11" i="1"/>
  <c r="D16" i="1"/>
  <c r="D21" i="1"/>
  <c r="D7" i="1"/>
  <c r="D12" i="1"/>
  <c r="D17" i="1"/>
  <c r="D23" i="1"/>
  <c r="D10" i="1"/>
  <c r="D14" i="1"/>
  <c r="D18" i="1"/>
  <c r="E10" i="1" l="1"/>
  <c r="E19" i="1"/>
  <c r="E9" i="1"/>
  <c r="E23" i="1"/>
  <c r="E21" i="1"/>
  <c r="E24" i="1"/>
  <c r="E18" i="1"/>
  <c r="E17" i="1"/>
  <c r="E16" i="1"/>
  <c r="E15" i="1"/>
  <c r="E14" i="1"/>
  <c r="E12" i="1"/>
  <c r="E11" i="1"/>
  <c r="E13" i="1"/>
  <c r="E7" i="1"/>
  <c r="D25" i="1"/>
  <c r="G25" i="1"/>
  <c r="E25" i="1" l="1"/>
  <c r="D4" i="1" s="1"/>
  <c r="F22" i="1" l="1"/>
  <c r="I22" i="1" s="1"/>
  <c r="F20" i="1"/>
  <c r="I20" i="1" s="1"/>
  <c r="F19" i="1"/>
  <c r="I19" i="1" s="1"/>
  <c r="F23" i="1"/>
  <c r="I23" i="1" s="1"/>
  <c r="F24" i="1"/>
  <c r="I24" i="1" s="1"/>
  <c r="F17" i="1"/>
  <c r="I17" i="1" s="1"/>
  <c r="F15" i="1"/>
  <c r="I15" i="1" s="1"/>
  <c r="F12" i="1"/>
  <c r="I12" i="1" s="1"/>
  <c r="F13" i="1"/>
  <c r="I13" i="1" s="1"/>
  <c r="F8" i="1"/>
  <c r="I8" i="1" s="1"/>
  <c r="F16" i="1"/>
  <c r="I16" i="1" s="1"/>
  <c r="F11" i="1"/>
  <c r="I11" i="1" s="1"/>
  <c r="F10" i="1"/>
  <c r="I10" i="1" s="1"/>
  <c r="F9" i="1"/>
  <c r="I9" i="1" s="1"/>
  <c r="F21" i="1"/>
  <c r="I21" i="1" s="1"/>
  <c r="F18" i="1"/>
  <c r="I18" i="1" s="1"/>
  <c r="F14" i="1"/>
  <c r="I14" i="1" s="1"/>
  <c r="F7" i="1"/>
  <c r="I7" i="1" l="1"/>
  <c r="F25" i="1"/>
</calcChain>
</file>

<file path=xl/sharedStrings.xml><?xml version="1.0" encoding="utf-8"?>
<sst xmlns="http://schemas.openxmlformats.org/spreadsheetml/2006/main" count="31" uniqueCount="31">
  <si>
    <t>Kunta</t>
  </si>
  <si>
    <t>% asukasluvusta</t>
  </si>
  <si>
    <t>Kaarina</t>
  </si>
  <si>
    <t>Kustavi</t>
  </si>
  <si>
    <t>Laitila</t>
  </si>
  <si>
    <t>Lieto</t>
  </si>
  <si>
    <t>Masku</t>
  </si>
  <si>
    <t>Mynämäki</t>
  </si>
  <si>
    <t>Naantali</t>
  </si>
  <si>
    <t>Nousiainen</t>
  </si>
  <si>
    <t>Paimio</t>
  </si>
  <si>
    <t>Pyhäranta</t>
  </si>
  <si>
    <t>Raisio</t>
  </si>
  <si>
    <t>Rusko</t>
  </si>
  <si>
    <t>Salo</t>
  </si>
  <si>
    <t>Sauvo</t>
  </si>
  <si>
    <t>Taivassalo</t>
  </si>
  <si>
    <t>Turku</t>
  </si>
  <si>
    <t>Uusikaupunki</t>
  </si>
  <si>
    <t>Yhteensä</t>
  </si>
  <si>
    <t>henkilötyövuodet yhteensä</t>
  </si>
  <si>
    <t>Palkkakustannukset/htv/vuosi</t>
  </si>
  <si>
    <t>Palkkakustannukset yhteensä/vuosi</t>
  </si>
  <si>
    <t>Vehmaa</t>
  </si>
  <si>
    <t>Laskennallinen panostus  htv/ per kunta</t>
  </si>
  <si>
    <t>Todellinen panostus työryhmiin htv/kunta</t>
  </si>
  <si>
    <t>Laskennallisen ja todellisen panoksen ero henkilötyövuosina</t>
  </si>
  <si>
    <t>Todellinen panostus työryhmiin €/kunta</t>
  </si>
  <si>
    <t>Laskennallinen panostus €/kunta</t>
  </si>
  <si>
    <t>Asukasluku 31.12.2015</t>
  </si>
  <si>
    <t>Työryhmät ja kuntien maksuosuudet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</si>
</sst>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wrapText="1"/>
    </xf>
    <xf numFmtId="0" fontId="0" fillId="3" borderId="0" xfId="0" applyFill="1"/>
    <xf numFmtId="0" fontId="1" fillId="0" borderId="0" xfId="0" applyFont="1" applyFill="1" applyAlignment="1">
      <alignment wrapText="1"/>
    </xf>
    <xf numFmtId="3" fontId="0" fillId="3" borderId="0" xfId="0" applyNumberFormat="1" applyFill="1"/>
    <xf numFmtId="3" fontId="0" fillId="0" borderId="0" xfId="0" applyNumberFormat="1"/>
    <xf numFmtId="9" fontId="0" fillId="0" borderId="0" xfId="1" applyFont="1"/>
    <xf numFmtId="164" fontId="0" fillId="3" borderId="0" xfId="1" applyNumberFormat="1" applyFont="1" applyFill="1"/>
    <xf numFmtId="164" fontId="0" fillId="0" borderId="0" xfId="1" applyNumberFormat="1" applyFont="1"/>
    <xf numFmtId="2" fontId="0" fillId="3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0" fontId="3" fillId="3" borderId="0" xfId="0" applyFont="1" applyFill="1"/>
    <xf numFmtId="3" fontId="3" fillId="3" borderId="0" xfId="0" applyNumberFormat="1" applyFont="1" applyFill="1"/>
    <xf numFmtId="2" fontId="3" fillId="3" borderId="0" xfId="0" applyNumberFormat="1" applyFont="1" applyFill="1"/>
    <xf numFmtId="0" fontId="3" fillId="0" borderId="0" xfId="0" applyFont="1"/>
    <xf numFmtId="2" fontId="3" fillId="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3" borderId="0" xfId="1" applyNumberFormat="1" applyFont="1" applyFill="1" applyAlignment="1">
      <alignment horizontal="left" indent="8"/>
    </xf>
    <xf numFmtId="165" fontId="3" fillId="3" borderId="0" xfId="0" applyNumberFormat="1" applyFont="1" applyFill="1"/>
    <xf numFmtId="2" fontId="0" fillId="3" borderId="0" xfId="1" applyNumberFormat="1" applyFont="1" applyFill="1" applyAlignment="1">
      <alignment horizontal="left" indent="9"/>
    </xf>
    <xf numFmtId="2" fontId="0" fillId="3" borderId="0" xfId="0" applyNumberFormat="1" applyFont="1" applyFill="1" applyAlignment="1">
      <alignment horizontal="right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selection activeCell="L13" sqref="L13"/>
    </sheetView>
  </sheetViews>
  <sheetFormatPr defaultRowHeight="14.25" x14ac:dyDescent="0.2"/>
  <cols>
    <col min="2" max="2" width="12.875" customWidth="1"/>
    <col min="3" max="3" width="12.75" customWidth="1"/>
    <col min="4" max="4" width="9.75" customWidth="1"/>
    <col min="5" max="5" width="20.5" customWidth="1"/>
    <col min="6" max="6" width="16.125" customWidth="1"/>
    <col min="7" max="7" width="11.5" customWidth="1"/>
    <col min="8" max="8" width="13" customWidth="1"/>
    <col min="9" max="9" width="12.75" customWidth="1"/>
  </cols>
  <sheetData>
    <row r="1" spans="2:14" ht="15" x14ac:dyDescent="0.25">
      <c r="B1" s="16" t="s">
        <v>30</v>
      </c>
    </row>
    <row r="2" spans="2:14" x14ac:dyDescent="0.2">
      <c r="B2" t="s">
        <v>20</v>
      </c>
      <c r="D2">
        <v>3.2</v>
      </c>
    </row>
    <row r="3" spans="2:14" x14ac:dyDescent="0.2">
      <c r="B3" t="s">
        <v>21</v>
      </c>
      <c r="D3">
        <v>40141</v>
      </c>
    </row>
    <row r="4" spans="2:14" x14ac:dyDescent="0.2">
      <c r="B4" t="s">
        <v>22</v>
      </c>
      <c r="D4">
        <f>E25*D3</f>
        <v>128451.20000000001</v>
      </c>
    </row>
    <row r="6" spans="2:14" ht="71.25" x14ac:dyDescent="0.2">
      <c r="B6" s="1" t="s">
        <v>0</v>
      </c>
      <c r="C6" s="1" t="s">
        <v>29</v>
      </c>
      <c r="D6" s="1" t="s">
        <v>1</v>
      </c>
      <c r="E6" s="1" t="s">
        <v>24</v>
      </c>
      <c r="F6" s="1" t="s">
        <v>28</v>
      </c>
      <c r="G6" s="1" t="s">
        <v>25</v>
      </c>
      <c r="H6" s="1" t="s">
        <v>27</v>
      </c>
      <c r="I6" s="1" t="s">
        <v>26</v>
      </c>
      <c r="J6" s="3"/>
    </row>
    <row r="7" spans="2:14" x14ac:dyDescent="0.2">
      <c r="B7" s="2" t="s">
        <v>2</v>
      </c>
      <c r="C7" s="4">
        <v>32738</v>
      </c>
      <c r="D7" s="9">
        <f>C7/C25*100</f>
        <v>7.9908809544731163</v>
      </c>
      <c r="E7" s="21">
        <f>D7*D2/100</f>
        <v>0.2557081905431397</v>
      </c>
      <c r="F7" s="12">
        <f>D7/100*D4</f>
        <v>10264.382476592173</v>
      </c>
      <c r="G7" s="12">
        <v>0.2</v>
      </c>
      <c r="H7" s="12">
        <f>G7*D3</f>
        <v>8028.2000000000007</v>
      </c>
      <c r="I7" s="22">
        <f t="shared" ref="I7:I24" si="0">F7-H7</f>
        <v>2236.182476592172</v>
      </c>
      <c r="N7" s="6"/>
    </row>
    <row r="8" spans="2:14" x14ac:dyDescent="0.2">
      <c r="B8" t="s">
        <v>3</v>
      </c>
      <c r="C8">
        <v>908</v>
      </c>
      <c r="D8" s="8">
        <f>C8/C25*100</f>
        <v>0.22162990734502994</v>
      </c>
      <c r="E8" s="11">
        <f>D8*D2/100</f>
        <v>7.092157035040958E-3</v>
      </c>
      <c r="F8" s="11">
        <f>D8/100*D4</f>
        <v>284.68627554357914</v>
      </c>
      <c r="G8" s="11">
        <v>0</v>
      </c>
      <c r="H8" s="11">
        <v>0</v>
      </c>
      <c r="I8" s="11">
        <f t="shared" si="0"/>
        <v>284.68627554357914</v>
      </c>
    </row>
    <row r="9" spans="2:14" x14ac:dyDescent="0.2">
      <c r="B9" s="2" t="s">
        <v>4</v>
      </c>
      <c r="C9" s="4">
        <v>8520</v>
      </c>
      <c r="D9" s="7">
        <f>C9/C25*100</f>
        <v>2.0796110248674617</v>
      </c>
      <c r="E9" s="21">
        <f>D9*D2/100</f>
        <v>6.6547552795758774E-2</v>
      </c>
      <c r="F9" s="12">
        <f>D9/100*D4</f>
        <v>2671.2853167745534</v>
      </c>
      <c r="G9" s="12">
        <v>0</v>
      </c>
      <c r="H9" s="12">
        <f>G9*D3</f>
        <v>0</v>
      </c>
      <c r="I9" s="12">
        <f t="shared" si="0"/>
        <v>2671.2853167745534</v>
      </c>
    </row>
    <row r="10" spans="2:14" x14ac:dyDescent="0.2">
      <c r="B10" t="s">
        <v>5</v>
      </c>
      <c r="C10" s="5">
        <v>19418</v>
      </c>
      <c r="D10" s="8">
        <f>C10/C25*100</f>
        <v>4.7396580846099017</v>
      </c>
      <c r="E10" s="11">
        <f>D10*D2/100</f>
        <v>0.15166905870751685</v>
      </c>
      <c r="F10" s="11">
        <f>D10/100*D4</f>
        <v>6088.1476855784349</v>
      </c>
      <c r="G10" s="11">
        <v>0</v>
      </c>
      <c r="H10" s="11">
        <f>G10*D3</f>
        <v>0</v>
      </c>
      <c r="I10" s="11">
        <f t="shared" si="0"/>
        <v>6088.1476855784349</v>
      </c>
    </row>
    <row r="11" spans="2:14" x14ac:dyDescent="0.2">
      <c r="B11" s="2" t="s">
        <v>6</v>
      </c>
      <c r="C11" s="4">
        <v>9675</v>
      </c>
      <c r="D11" s="7">
        <f>C11/C25*100</f>
        <v>2.3615301250695642</v>
      </c>
      <c r="E11" s="21">
        <f>D11*D2/100</f>
        <v>7.5568964002226055E-2</v>
      </c>
      <c r="F11" s="12">
        <f>D11/100*D4</f>
        <v>3033.4137840133562</v>
      </c>
      <c r="G11" s="12">
        <v>0</v>
      </c>
      <c r="H11" s="12">
        <v>0</v>
      </c>
      <c r="I11" s="12">
        <f t="shared" si="0"/>
        <v>3033.4137840133562</v>
      </c>
    </row>
    <row r="12" spans="2:14" x14ac:dyDescent="0.2">
      <c r="B12" t="s">
        <v>7</v>
      </c>
      <c r="C12" s="5">
        <v>7842</v>
      </c>
      <c r="D12" s="8">
        <f>C12/C25*100</f>
        <v>1.9141208517618111</v>
      </c>
      <c r="E12" s="11">
        <f>D12*D2/100</f>
        <v>6.1251867256377962E-2</v>
      </c>
      <c r="F12" s="11">
        <f>D12/100*D4</f>
        <v>2458.7112035382679</v>
      </c>
      <c r="G12" s="11">
        <v>0</v>
      </c>
      <c r="H12" s="11">
        <v>0</v>
      </c>
      <c r="I12" s="11">
        <f t="shared" si="0"/>
        <v>2458.7112035382679</v>
      </c>
    </row>
    <row r="13" spans="2:14" ht="15" x14ac:dyDescent="0.25">
      <c r="B13" s="2" t="s">
        <v>8</v>
      </c>
      <c r="C13" s="4">
        <v>19068</v>
      </c>
      <c r="D13" s="9">
        <f>C13/C25*100</f>
        <v>4.6542280542456282</v>
      </c>
      <c r="E13" s="21">
        <f>D13*D2/100</f>
        <v>0.14893529773586012</v>
      </c>
      <c r="F13" s="12">
        <f>D13/100*D4</f>
        <v>5978.4117864151603</v>
      </c>
      <c r="G13" s="12">
        <v>0.3</v>
      </c>
      <c r="H13" s="12">
        <f>G13*D3</f>
        <v>12042.3</v>
      </c>
      <c r="I13" s="17">
        <f t="shared" si="0"/>
        <v>-6063.8882135848389</v>
      </c>
    </row>
    <row r="14" spans="2:14" x14ac:dyDescent="0.2">
      <c r="B14" t="s">
        <v>9</v>
      </c>
      <c r="C14" s="5">
        <v>4815</v>
      </c>
      <c r="D14" s="8">
        <f>C14/C25*100</f>
        <v>1.1752731320113647</v>
      </c>
      <c r="E14" s="11">
        <f>D14*D2/100</f>
        <v>3.7608740224363675E-2</v>
      </c>
      <c r="F14" s="11">
        <f>D14/100*D4</f>
        <v>1509.6524413461823</v>
      </c>
      <c r="G14" s="11">
        <v>0</v>
      </c>
      <c r="H14" s="11">
        <v>0</v>
      </c>
      <c r="I14" s="11">
        <f t="shared" si="0"/>
        <v>1509.6524413461823</v>
      </c>
    </row>
    <row r="15" spans="2:14" x14ac:dyDescent="0.2">
      <c r="B15" s="2" t="s">
        <v>10</v>
      </c>
      <c r="C15" s="4">
        <v>10713</v>
      </c>
      <c r="D15" s="9">
        <f>C15/C25*100</f>
        <v>2.6148911865498961</v>
      </c>
      <c r="E15" s="21">
        <f>D15*D2/100</f>
        <v>8.3676517969596687E-2</v>
      </c>
      <c r="F15" s="12">
        <f>D15/100*D4</f>
        <v>3358.8591078175805</v>
      </c>
      <c r="G15" s="12">
        <v>0</v>
      </c>
      <c r="H15" s="12">
        <f>G15*D3</f>
        <v>0</v>
      </c>
      <c r="I15" s="22">
        <f t="shared" si="0"/>
        <v>3358.8591078175805</v>
      </c>
    </row>
    <row r="16" spans="2:14" x14ac:dyDescent="0.2">
      <c r="B16" t="s">
        <v>11</v>
      </c>
      <c r="C16" s="5">
        <v>2075</v>
      </c>
      <c r="D16" s="8">
        <f>C16/C25*100</f>
        <v>0.50647803715962236</v>
      </c>
      <c r="E16" s="11">
        <f>D16*D2/100</f>
        <v>1.6207297189107916E-2</v>
      </c>
      <c r="F16" s="11">
        <f>D16/100*D4</f>
        <v>650.57711646798089</v>
      </c>
      <c r="G16" s="11">
        <v>0</v>
      </c>
      <c r="H16" s="11">
        <v>0</v>
      </c>
      <c r="I16" s="11">
        <f t="shared" si="0"/>
        <v>650.57711646798089</v>
      </c>
    </row>
    <row r="17" spans="2:9" ht="15" x14ac:dyDescent="0.25">
      <c r="B17" s="2" t="s">
        <v>12</v>
      </c>
      <c r="C17" s="4">
        <v>24283</v>
      </c>
      <c r="D17" s="9">
        <f>C17/C25*100</f>
        <v>5.9271355066733058</v>
      </c>
      <c r="E17" s="21">
        <f>D17*D2/100</f>
        <v>0.18966833621354579</v>
      </c>
      <c r="F17" s="12">
        <f>D17/100*D4</f>
        <v>7613.4766839479425</v>
      </c>
      <c r="G17" s="12">
        <v>0.15</v>
      </c>
      <c r="H17" s="12">
        <f>G17*D3</f>
        <v>6021.15</v>
      </c>
      <c r="I17" s="17">
        <f t="shared" si="0"/>
        <v>1592.3266839479429</v>
      </c>
    </row>
    <row r="18" spans="2:9" x14ac:dyDescent="0.2">
      <c r="B18" t="s">
        <v>13</v>
      </c>
      <c r="C18" s="5">
        <v>6137</v>
      </c>
      <c r="D18" s="8">
        <f>C18/C25*100</f>
        <v>1.4979545609872782</v>
      </c>
      <c r="E18" s="11">
        <f>D18*D2/100</f>
        <v>4.7934545951592904E-2</v>
      </c>
      <c r="F18" s="11">
        <f>D18/100*D4</f>
        <v>1924.1406090428907</v>
      </c>
      <c r="G18" s="11">
        <v>0.05</v>
      </c>
      <c r="H18" s="11">
        <f>G18*D3</f>
        <v>2007.0500000000002</v>
      </c>
      <c r="I18" s="11">
        <f t="shared" si="0"/>
        <v>-82.909390957109508</v>
      </c>
    </row>
    <row r="19" spans="2:9" x14ac:dyDescent="0.2">
      <c r="B19" s="2" t="s">
        <v>14</v>
      </c>
      <c r="C19" s="4">
        <v>53546</v>
      </c>
      <c r="D19" s="9">
        <f>C19/C25*100</f>
        <v>13.069818302529706</v>
      </c>
      <c r="E19" s="21">
        <f>D19*D2/100</f>
        <v>0.41823418568095067</v>
      </c>
      <c r="F19" s="12">
        <f>D19/100*D4</f>
        <v>16788.338447419039</v>
      </c>
      <c r="G19" s="12">
        <v>0.2</v>
      </c>
      <c r="H19" s="12">
        <f>G19*D3</f>
        <v>8028.2000000000007</v>
      </c>
      <c r="I19" s="12">
        <f t="shared" si="0"/>
        <v>8760.1384474190381</v>
      </c>
    </row>
    <row r="20" spans="2:9" x14ac:dyDescent="0.2">
      <c r="B20" t="s">
        <v>15</v>
      </c>
      <c r="C20" s="5">
        <v>3047</v>
      </c>
      <c r="D20" s="8">
        <f>C20/C25*100</f>
        <v>0.74372943577126227</v>
      </c>
      <c r="E20" s="11">
        <f>D20*D2/100</f>
        <v>2.3799341944680395E-2</v>
      </c>
      <c r="F20" s="11">
        <f>D20/100*D4</f>
        <v>955.32938500141574</v>
      </c>
      <c r="G20" s="11">
        <v>0</v>
      </c>
      <c r="H20" s="11">
        <v>0</v>
      </c>
      <c r="I20" s="11">
        <f t="shared" si="0"/>
        <v>955.32938500141574</v>
      </c>
    </row>
    <row r="21" spans="2:9" x14ac:dyDescent="0.2">
      <c r="B21" s="2" t="s">
        <v>16</v>
      </c>
      <c r="C21" s="4">
        <v>1622</v>
      </c>
      <c r="D21" s="9">
        <f>C21/C25*100</f>
        <v>0.39590716928814818</v>
      </c>
      <c r="E21" s="21">
        <f>D21*D2/100</f>
        <v>1.2669029417220742E-2</v>
      </c>
      <c r="F21" s="12">
        <f>D21/100*D4</f>
        <v>508.54750983665787</v>
      </c>
      <c r="G21" s="12">
        <v>0</v>
      </c>
      <c r="H21" s="12">
        <v>0</v>
      </c>
      <c r="I21" s="12">
        <f t="shared" si="0"/>
        <v>508.54750983665787</v>
      </c>
    </row>
    <row r="22" spans="2:9" ht="15" x14ac:dyDescent="0.25">
      <c r="B22" t="s">
        <v>17</v>
      </c>
      <c r="C22" s="5">
        <v>187604</v>
      </c>
      <c r="D22" s="8">
        <f>C22/C25*100</f>
        <v>45.79147261845484</v>
      </c>
      <c r="E22" s="11">
        <f>D22*D2/100</f>
        <v>1.4653271237905547</v>
      </c>
      <c r="F22" s="11">
        <f>D22/100*D4</f>
        <v>58819.696076076674</v>
      </c>
      <c r="G22" s="11">
        <v>2.25</v>
      </c>
      <c r="H22" s="11">
        <f>G22*D3</f>
        <v>90317.25</v>
      </c>
      <c r="I22" s="18">
        <f t="shared" si="0"/>
        <v>-31497.553923923326</v>
      </c>
    </row>
    <row r="23" spans="2:9" x14ac:dyDescent="0.2">
      <c r="B23" s="2" t="s">
        <v>18</v>
      </c>
      <c r="C23" s="4">
        <v>15404</v>
      </c>
      <c r="D23" s="9">
        <f>C23/C25*100</f>
        <v>3.7598976792322034</v>
      </c>
      <c r="E23" s="21">
        <f>D23*D2/100</f>
        <v>0.12031672573543052</v>
      </c>
      <c r="F23" s="12">
        <f>D23/100*D4</f>
        <v>4829.6336877459162</v>
      </c>
      <c r="G23" s="12">
        <v>0.05</v>
      </c>
      <c r="H23" s="12">
        <f>G23*D3</f>
        <v>2007.0500000000002</v>
      </c>
      <c r="I23" s="12">
        <f t="shared" si="0"/>
        <v>2822.583687745916</v>
      </c>
    </row>
    <row r="24" spans="2:9" x14ac:dyDescent="0.2">
      <c r="B24" t="s">
        <v>23</v>
      </c>
      <c r="C24" s="5">
        <v>2277</v>
      </c>
      <c r="D24" s="8">
        <f>C24/C25*100</f>
        <v>0.55578336896986025</v>
      </c>
      <c r="E24" s="11">
        <f>D24*D2/100</f>
        <v>1.7785067807035527E-2</v>
      </c>
      <c r="F24" s="11">
        <f>D24/100*D4</f>
        <v>713.91040684221321</v>
      </c>
      <c r="G24" s="11">
        <v>0</v>
      </c>
      <c r="H24" s="11">
        <v>0</v>
      </c>
      <c r="I24" s="10">
        <f t="shared" si="0"/>
        <v>713.91040684221321</v>
      </c>
    </row>
    <row r="25" spans="2:9" ht="15" x14ac:dyDescent="0.25">
      <c r="B25" s="13" t="s">
        <v>19</v>
      </c>
      <c r="C25" s="14">
        <f t="shared" ref="C25:H25" si="1">SUM(C7:C24)</f>
        <v>409692</v>
      </c>
      <c r="D25" s="15">
        <f t="shared" si="1"/>
        <v>100</v>
      </c>
      <c r="E25" s="19">
        <f t="shared" si="1"/>
        <v>3.2</v>
      </c>
      <c r="F25" s="15">
        <f t="shared" si="1"/>
        <v>128451.20000000003</v>
      </c>
      <c r="G25" s="20">
        <f t="shared" si="1"/>
        <v>3.2</v>
      </c>
      <c r="H25" s="15">
        <f t="shared" si="1"/>
        <v>128451.2</v>
      </c>
      <c r="I25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i DoTku" ma:contentTypeID="0x010100B231D0CFD3F64B10A09B2DADA4F4A7A100DA11049554524495929F60A7935A86340007FD27A33546E94289BA0D9A39FA3116" ma:contentTypeVersion="28" ma:contentTypeDescription="Luo uusi asiakirja." ma:contentTypeScope="" ma:versionID="d4498c4a11977e5e19b7e7eba2bbe8fb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fe1aaa31-d1c0-40e4-bc3e-af3fea0c96c1" targetNamespace="http://schemas.microsoft.com/office/2006/metadata/properties" ma:root="true" ma:fieldsID="a4eaf113ce33fadc9a60ed4a4dfafbc0" ns1:_="" ns2:_="" ns3:_="">
    <xsd:import namespace="http://schemas.microsoft.com/sharepoint/v3"/>
    <xsd:import namespace="b7caa62b-7ad8-4ac0-91e3-d215c04b2f01"/>
    <xsd:import namespace="fe1aaa31-d1c0-40e4-bc3e-af3fea0c96c1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/>
                <xsd:element ref="ns1:TurkuDoTku_Tex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Vuo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ma:displayName="Julkisuus" ma:default="Julkinen" ma:format="Dropdown" ma:internalName="Turku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TurkuDoTku_TextTypeTaxHTField0" ma:index="12" ma:taxonomy="true" ma:internalName="TurkuDoTku_TextTypeTaxHTField0" ma:taxonomyFieldName="TurkuDoTku_TextType" ma:displayName="Tekstin tyyppi" ma:fieldId="{d194b600-bddf-479d-aaba-ca2453199b97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4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aa31-d1c0-40e4-bc3e-af3fea0c96c1" elementFormDefault="qualified">
    <xsd:import namespace="http://schemas.microsoft.com/office/2006/documentManagement/types"/>
    <xsd:import namespace="http://schemas.microsoft.com/office/infopath/2007/PartnerControls"/>
    <xsd:element name="Vuosi" ma:index="16" nillable="true" ma:displayName="Vuosi" ma:format="Dropdown" ma:internalName="Vuosi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948e327-c22f-45f3-ba73-76ec8822dedd" ContentTypeId="0x010100B231D0CFD3F64B10A09B2DADA4F4A7A100DA11049554524495929F60A7935A863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TurkuDoTku_Description xmlns="http://schemas.microsoft.com/sharepoint/v3">Vaski-kirjastojen työryhmät ja kuntien maksuosuudet 2018</TurkuDoTku_Description>
    <TurkuDoTku_Text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TurkuDoTku_TextTypeTaxHTField0>
    <Vuosi xmlns="fe1aaa31-d1c0-40e4-bc3e-af3fea0c96c1">2018</Vuosi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4E37344-B336-449E-B8F3-7E47620F44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D405E5-B2BE-47A2-A77C-F13E4FB1F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caa62b-7ad8-4ac0-91e3-d215c04b2f01"/>
    <ds:schemaRef ds:uri="fe1aaa31-d1c0-40e4-bc3e-af3fea0c96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5F306E-411B-4DFF-8290-D464B000556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EB94642-255C-4D57-98E1-74AE0B9AD19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fe1aaa31-d1c0-40e4-bc3e-af3fea0c96c1"/>
    <ds:schemaRef ds:uri="http://www.w3.org/XML/1998/namespace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7caa62b-7ad8-4ac0-91e3-d215c04b2f01"/>
  </ds:schemaRefs>
</ds:datastoreItem>
</file>

<file path=customXml/itemProps5.xml><?xml version="1.0" encoding="utf-8"?>
<ds:datastoreItem xmlns:ds="http://schemas.openxmlformats.org/officeDocument/2006/customXml" ds:itemID="{B0212B07-7225-48B7-8324-7FD0AE112BA5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45EED10B-B1FA-478D-A666-C4459784E77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Malka-Kannisto Irmeli</dc:creator>
  <cp:lastModifiedBy>Hyyppä Nina</cp:lastModifiedBy>
  <cp:lastPrinted>2015-10-05T09:04:46Z</cp:lastPrinted>
  <dcterms:created xsi:type="dcterms:W3CDTF">2011-04-26T11:05:32Z</dcterms:created>
  <dcterms:modified xsi:type="dcterms:W3CDTF">2018-01-19T11:20:19Z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0x010100B231D0CFD3F64B10A09B2DADA4F4A7A100DA11049554524495929F60A7935A86340007FD27A33546E94289BA0D9A39FA3116</vt:lpwstr>
  </property>
  <property fmtid="{D5CDD505-2E9C-101B-9397-08002B2CF9AE}" pid="3" name="TurkuDoTku_LanguageTaxHTField0">
    <vt:lpwstr>Suomi|ddab1725-3888-478f-9c8c-3eeceecd16e9</vt:lpwstr>
  </property>
  <property fmtid="{D5CDD505-2E9C-101B-9397-08002B2CF9AE}" pid="4" name="TurkuDoTku_PresentationMaterialType">
    <vt:lpwstr>4;#Diaesitys|29bf125c-3304-4b20-a038-e327a30ca536</vt:lpwstr>
  </property>
  <property fmtid="{D5CDD505-2E9C-101B-9397-08002B2CF9AE}" pid="5" name="TurkuDoTku_Language">
    <vt:lpwstr>3;#Suomi|ddab1725-3888-478f-9c8c-3eeceecd16e9</vt:lpwstr>
  </property>
  <property fmtid="{D5CDD505-2E9C-101B-9397-08002B2CF9AE}" pid="6" name="TaxCatchAll">
    <vt:lpwstr>19;#Selvitys|ffd553a6-1967-4ed2-aad7-f053c75ebf5e;#4;#Diaesitys|29bf125c-3304-4b20-a038-e327a30ca536;#3;#Suomi|ddab1725-3888-478f-9c8c-3eeceecd16e9;#2;#Äänitiedosto|2ce7008b-f285-403a-bd25-9c3fffad5372;#1;#Videokuva|82098cdd-6e57-4a24-8887-90ce7bab4a54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7" name="TurkuDoTku_PresentationMaterialTypeTaxHTField0">
    <vt:lpwstr>Diaesitys|29bf125c-3304-4b20-a038-e327a30ca536</vt:lpwstr>
  </property>
  <property fmtid="{D5CDD505-2E9C-101B-9397-08002B2CF9AE}" pid="8" name="TurkuDoTku_TextType">
    <vt:lpwstr>19;#Selvitys|ffd553a6-1967-4ed2-aad7-f053c75ebf5e</vt:lpwstr>
  </property>
  <property fmtid="{D5CDD505-2E9C-101B-9397-08002B2CF9AE}" pid="9" name="TurkuDoTku_VideoFileTypeTaxHTField0">
    <vt:lpwstr>Videokuva|82098cdd-6e57-4a24-8887-90ce7bab4a54</vt:lpwstr>
  </property>
  <property fmtid="{D5CDD505-2E9C-101B-9397-08002B2CF9AE}" pid="10" name="TurkuDoTku_AudioFileTypeTaxHTField0">
    <vt:lpwstr>Äänitiedosto|2ce7008b-f285-403a-bd25-9c3fffad5372</vt:lpwstr>
  </property>
  <property fmtid="{D5CDD505-2E9C-101B-9397-08002B2CF9AE}" pid="11" name="TurkuDoTku_AudioFileType">
    <vt:lpwstr>2;#Äänitiedosto|2ce7008b-f285-403a-bd25-9c3fffad5372</vt:lpwstr>
  </property>
  <property fmtid="{D5CDD505-2E9C-101B-9397-08002B2CF9AE}" pid="12" name="TurkuDoTku_VideoFileType">
    <vt:lpwstr>1;#Videokuva|82098cdd-6e57-4a24-8887-90ce7bab4a54</vt:lpwstr>
  </property>
</Properties>
</file>